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'Лист1'!$A$1:$E$80</definedName>
  </definedNames>
  <calcPr fullCalcOnLoad="1"/>
</workbook>
</file>

<file path=xl/sharedStrings.xml><?xml version="1.0" encoding="utf-8"?>
<sst xmlns="http://schemas.openxmlformats.org/spreadsheetml/2006/main" count="133" uniqueCount="132">
  <si>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</si>
  <si>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</si>
  <si>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</si>
  <si>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</si>
  <si>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</si>
  <si>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</si>
  <si>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</si>
  <si>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</si>
  <si>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</si>
  <si>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</si>
  <si>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</si>
  <si>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</si>
  <si>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</si>
  <si>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</si>
  <si>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</si>
  <si>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</si>
  <si>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</si>
  <si>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</si>
  <si>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</si>
  <si>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</si>
  <si>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</si>
  <si>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</si>
  <si>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</si>
  <si>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</si>
  <si>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</si>
  <si>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</si>
  <si>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</si>
  <si>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</si>
  <si>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</si>
  <si>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</si>
  <si>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</si>
  <si>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</si>
  <si>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</si>
  <si>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</si>
  <si>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</si>
  <si>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</si>
  <si>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</si>
  <si>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</si>
  <si>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</si>
  <si>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</si>
  <si>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</si>
  <si>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</si>
  <si>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</si>
  <si>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</si>
  <si>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</si>
  <si>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</si>
  <si>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</si>
  <si>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</si>
  <si>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</si>
  <si>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</si>
  <si>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</si>
  <si>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</si>
  <si>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</si>
  <si>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</si>
  <si>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</si>
  <si>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</si>
  <si>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</si>
  <si>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</si>
  <si>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</si>
  <si>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</si>
  <si>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</si>
  <si>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</si>
  <si>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</si>
  <si>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</si>
  <si>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</si>
  <si>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</si>
  <si>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</si>
  <si>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</si>
  <si>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</si>
  <si>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</si>
  <si>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</si>
  <si>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</si>
  <si>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</si>
  <si>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</si>
  <si>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</si>
  <si>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</si>
  <si>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</si>
  <si>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</si>
  <si>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</si>
  <si>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</si>
  <si>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</si>
  <si>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</si>
  <si>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</si>
  <si>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</si>
  <si>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</si>
  <si>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</si>
  <si>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</si>
  <si>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</si>
  <si>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</si>
  <si>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</si>
  <si>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</si>
  <si>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</si>
  <si>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</si>
  <si>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</si>
  <si>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</si>
  <si>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</si>
  <si>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</si>
  <si>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</si>
  <si>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</si>
  <si>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</si>
  <si>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</si>
  <si>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</si>
  <si>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</si>
  <si>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</si>
  <si>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</si>
  <si>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</si>
  <si>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</si>
  <si>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</si>
  <si>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</si>
  <si>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</si>
  <si>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</si>
  <si>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</si>
  <si>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</si>
  <si>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</si>
  <si>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Сумма                     на 2024 год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</si>
  <si>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</si>
  <si>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</si>
  <si>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Сумма                     на 2025 год</t>
  </si>
  <si>
    <t>Сумма            на 2026 год</t>
  </si>
  <si>
    <t xml:space="preserve"> доходов районного бюджета на 2024-2026 годы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</si>
  <si>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</si>
  <si>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</si>
  <si>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</si>
  <si>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1 14 06013 13 0000 430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</si>
  <si>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</si>
  <si>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</si>
  <si>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</si>
  <si>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2 02 20300 05 0000 150</t>
  </si>
  <si>
    <t>Приложение 3 к Решению Думы</t>
  </si>
  <si>
    <t>Приложение 2 к Решению Думы</t>
  </si>
  <si>
    <t>№ 424 от 25.06.2024 г.</t>
  </si>
  <si>
    <t>№  382 от 22.12.2023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</si>
</sst>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\ _₽_-;\-* #,##0.00000\ _₽_-;_-* &quot;-&quot;?????\ _₽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00_р_._-;\-* #,##0.000000_р_._-;_-* &quot;-&quot;??_р_.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180" fontId="0" fillId="0" borderId="0" xfId="0" applyNumberFormat="1" applyFill="1" applyBorder="1" applyAlignment="1">
      <alignment/>
    </xf>
    <xf numFmtId="173" fontId="0" fillId="0" borderId="0" xfId="60" applyFont="1" applyFill="1" applyBorder="1" applyAlignment="1">
      <alignment/>
    </xf>
    <xf numFmtId="18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4" fontId="50" fillId="33" borderId="10" xfId="0" applyNumberFormat="1" applyFont="1" applyFill="1" applyBorder="1" applyAlignment="1">
      <alignment horizontal="right" wrapText="1"/>
    </xf>
    <xf numFmtId="4" fontId="51" fillId="33" borderId="10" xfId="0" applyNumberFormat="1" applyFont="1" applyFill="1" applyBorder="1" applyAlignment="1">
      <alignment horizontal="right" wrapText="1"/>
    </xf>
    <xf numFmtId="180" fontId="1" fillId="33" borderId="14" xfId="0" applyNumberFormat="1" applyFont="1" applyFill="1" applyBorder="1" applyAlignment="1">
      <alignment horizontal="right" wrapText="1"/>
    </xf>
    <xf numFmtId="180" fontId="52" fillId="0" borderId="0" xfId="0" applyNumberFormat="1" applyFont="1" applyFill="1" applyBorder="1" applyAlignment="1">
      <alignment horizontal="right" vertical="center" wrapText="1"/>
    </xf>
    <xf numFmtId="180" fontId="1" fillId="33" borderId="12" xfId="0" applyNumberFormat="1" applyFont="1" applyFill="1" applyBorder="1" applyAlignment="1">
      <alignment horizontal="right" wrapText="1"/>
    </xf>
    <xf numFmtId="180" fontId="1" fillId="33" borderId="12" xfId="0" applyNumberFormat="1" applyFont="1" applyFill="1" applyBorder="1" applyAlignment="1">
      <alignment horizontal="right" shrinkToFit="1"/>
    </xf>
    <xf numFmtId="180" fontId="1" fillId="33" borderId="13" xfId="0" applyNumberFormat="1" applyFont="1" applyFill="1" applyBorder="1" applyAlignment="1">
      <alignment horizontal="right" wrapText="1"/>
    </xf>
    <xf numFmtId="187" fontId="0" fillId="0" borderId="0" xfId="6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22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78" t="s">
        <v>128</v>
      </c>
      <c r="C1" s="78"/>
      <c r="D1" s="78"/>
      <c r="E1" s="78"/>
    </row>
    <row r="2" spans="2:5" ht="16.5">
      <c r="B2" s="78" t="s">
        <v>23</v>
      </c>
      <c r="C2" s="78"/>
      <c r="D2" s="78"/>
      <c r="E2" s="78"/>
    </row>
    <row r="3" spans="2:5" ht="16.5">
      <c r="B3" s="78" t="s">
        <v>130</v>
      </c>
      <c r="C3" s="78"/>
      <c r="D3" s="78"/>
      <c r="E3" s="78"/>
    </row>
    <row r="5" spans="2:5" ht="16.5">
      <c r="B5" s="78" t="s">
        <v>129</v>
      </c>
      <c r="C5" s="78"/>
      <c r="D5" s="78"/>
      <c r="E5" s="78"/>
    </row>
    <row r="6" spans="2:5" ht="16.5">
      <c r="B6" s="78" t="s">
        <v>23</v>
      </c>
      <c r="C6" s="78"/>
      <c r="D6" s="78"/>
      <c r="E6" s="78"/>
    </row>
    <row r="7" spans="2:5" ht="16.5">
      <c r="B7" s="78" t="s">
        <v>131</v>
      </c>
      <c r="C7" s="78"/>
      <c r="D7" s="78"/>
      <c r="E7" s="78"/>
    </row>
    <row r="8" spans="1:5" ht="18.75" customHeight="1">
      <c r="A8" s="82" t="s">
        <v>22</v>
      </c>
      <c r="B8" s="82"/>
      <c r="C8" s="82"/>
      <c r="D8" s="82"/>
      <c r="E8" s="82"/>
    </row>
    <row r="9" spans="1:5" ht="22.5" customHeight="1">
      <c r="A9" s="82" t="s">
        <v>119</v>
      </c>
      <c r="B9" s="82"/>
      <c r="C9" s="82"/>
      <c r="D9" s="82"/>
      <c r="E9" s="82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32</v>
      </c>
    </row>
    <row r="13" spans="1:7" ht="75" customHeight="1">
      <c r="A13" s="41" t="s">
        <v>1</v>
      </c>
      <c r="B13" s="41" t="s">
        <v>2</v>
      </c>
      <c r="C13" s="42" t="s">
        <v>114</v>
      </c>
      <c r="D13" s="42" t="s">
        <v>117</v>
      </c>
      <c r="E13" s="42" t="s">
        <v>118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6" ht="37.5">
      <c r="A15" s="47" t="s">
        <v>3</v>
      </c>
      <c r="B15" s="48" t="s">
        <v>21</v>
      </c>
      <c r="C15" s="71">
        <f>C16+C18+C20+C24+C26+C32+C34+C36+C41+C42</f>
        <v>654608</v>
      </c>
      <c r="D15" s="71">
        <f>D16+D18+D20+D24+D26+D32+D34+D36+D41+D42</f>
        <v>568336</v>
      </c>
      <c r="E15" s="71">
        <f>E16+E18+E20+E24+E26+E32+E34+E36+E41+E42</f>
        <v>594135</v>
      </c>
      <c r="F15" s="2"/>
    </row>
    <row r="16" spans="1:6" ht="18.75">
      <c r="A16" s="47" t="s">
        <v>4</v>
      </c>
      <c r="B16" s="49" t="s">
        <v>5</v>
      </c>
      <c r="C16" s="70">
        <f>SUM(C17)</f>
        <v>536176</v>
      </c>
      <c r="D16" s="70">
        <f>SUM(D17)</f>
        <v>456035</v>
      </c>
      <c r="E16" s="70">
        <f>SUM(E17)</f>
        <v>480205</v>
      </c>
      <c r="F16" s="2"/>
    </row>
    <row r="17" spans="1:6" ht="18.75">
      <c r="A17" s="47" t="s">
        <v>6</v>
      </c>
      <c r="B17" s="49" t="s">
        <v>7</v>
      </c>
      <c r="C17" s="70">
        <v>536176</v>
      </c>
      <c r="D17" s="70">
        <v>456035</v>
      </c>
      <c r="E17" s="70">
        <v>480205</v>
      </c>
      <c r="F17" s="67"/>
    </row>
    <row r="18" spans="1:6" ht="55.5" customHeight="1">
      <c r="A18" s="47" t="s">
        <v>48</v>
      </c>
      <c r="B18" s="49" t="s">
        <v>49</v>
      </c>
      <c r="C18" s="70">
        <f>C19</f>
        <v>27129</v>
      </c>
      <c r="D18" s="70">
        <f>D19</f>
        <v>29055</v>
      </c>
      <c r="E18" s="70">
        <f>E19</f>
        <v>30244</v>
      </c>
      <c r="F18" s="2"/>
    </row>
    <row r="19" spans="1:6" ht="56.25">
      <c r="A19" s="47" t="s">
        <v>50</v>
      </c>
      <c r="B19" s="49" t="s">
        <v>51</v>
      </c>
      <c r="C19" s="70">
        <v>27129</v>
      </c>
      <c r="D19" s="70">
        <v>29055</v>
      </c>
      <c r="E19" s="70">
        <v>30244</v>
      </c>
      <c r="F19" s="2"/>
    </row>
    <row r="20" spans="1:6" ht="18.75">
      <c r="A20" s="47" t="s">
        <v>8</v>
      </c>
      <c r="B20" s="49" t="s">
        <v>9</v>
      </c>
      <c r="C20" s="70">
        <f>SUM(C21:C23)</f>
        <v>9904</v>
      </c>
      <c r="D20" s="70">
        <f>SUM(D21:D23)</f>
        <v>10202</v>
      </c>
      <c r="E20" s="70">
        <f>SUM(E21:E23)</f>
        <v>10502</v>
      </c>
      <c r="F20" s="2"/>
    </row>
    <row r="21" spans="1:6" ht="37.5">
      <c r="A21" s="47" t="s">
        <v>89</v>
      </c>
      <c r="B21" s="49" t="s">
        <v>90</v>
      </c>
      <c r="C21" s="70">
        <v>1557</v>
      </c>
      <c r="D21" s="70">
        <v>1620</v>
      </c>
      <c r="E21" s="70">
        <v>1684</v>
      </c>
      <c r="F21" s="2"/>
    </row>
    <row r="22" spans="1:6" ht="18.75">
      <c r="A22" s="47" t="s">
        <v>34</v>
      </c>
      <c r="B22" s="49" t="s">
        <v>10</v>
      </c>
      <c r="C22" s="70">
        <v>1255</v>
      </c>
      <c r="D22" s="70">
        <v>1292</v>
      </c>
      <c r="E22" s="70">
        <v>1324</v>
      </c>
      <c r="F22" s="2"/>
    </row>
    <row r="23" spans="1:6" ht="75">
      <c r="A23" s="47" t="s">
        <v>60</v>
      </c>
      <c r="B23" s="50" t="s">
        <v>47</v>
      </c>
      <c r="C23" s="70">
        <v>7092</v>
      </c>
      <c r="D23" s="70">
        <v>7290</v>
      </c>
      <c r="E23" s="70">
        <v>7494</v>
      </c>
      <c r="F23" s="2"/>
    </row>
    <row r="24" spans="1:6" ht="18.75">
      <c r="A24" s="47" t="s">
        <v>11</v>
      </c>
      <c r="B24" s="49" t="s">
        <v>30</v>
      </c>
      <c r="C24" s="70">
        <f>C25</f>
        <v>3950</v>
      </c>
      <c r="D24" s="70">
        <f>D25</f>
        <v>3950</v>
      </c>
      <c r="E24" s="70">
        <f>E25</f>
        <v>3950</v>
      </c>
      <c r="F24" s="2"/>
    </row>
    <row r="25" spans="1:6" ht="76.5" customHeight="1">
      <c r="A25" s="47" t="s">
        <v>59</v>
      </c>
      <c r="B25" s="51" t="s">
        <v>35</v>
      </c>
      <c r="C25" s="70">
        <v>3950</v>
      </c>
      <c r="D25" s="70">
        <v>3950</v>
      </c>
      <c r="E25" s="70">
        <v>3950</v>
      </c>
      <c r="F25" s="2"/>
    </row>
    <row r="26" spans="1:6" ht="75">
      <c r="A26" s="47" t="s">
        <v>12</v>
      </c>
      <c r="B26" s="51" t="s">
        <v>13</v>
      </c>
      <c r="C26" s="70">
        <f>SUM(C27:C31)</f>
        <v>45043</v>
      </c>
      <c r="D26" s="70">
        <f>SUM(D27:D31)</f>
        <v>43904</v>
      </c>
      <c r="E26" s="70">
        <f>SUM(E27:E31)</f>
        <v>44044</v>
      </c>
      <c r="F26" s="2"/>
    </row>
    <row r="27" spans="1:6" ht="152.25" customHeight="1">
      <c r="A27" s="52" t="s">
        <v>61</v>
      </c>
      <c r="B27" s="53" t="s">
        <v>65</v>
      </c>
      <c r="C27" s="70">
        <v>23903</v>
      </c>
      <c r="D27" s="70">
        <v>24100</v>
      </c>
      <c r="E27" s="70">
        <v>24270</v>
      </c>
      <c r="F27" s="2"/>
    </row>
    <row r="28" spans="1:6" ht="96.75" customHeight="1">
      <c r="A28" s="52" t="s">
        <v>66</v>
      </c>
      <c r="B28" s="51" t="s">
        <v>67</v>
      </c>
      <c r="C28" s="70">
        <v>17000</v>
      </c>
      <c r="D28" s="70">
        <v>17200</v>
      </c>
      <c r="E28" s="70">
        <v>17280</v>
      </c>
      <c r="F28" s="2"/>
    </row>
    <row r="29" spans="1:6" ht="133.5" customHeight="1">
      <c r="A29" s="52" t="s">
        <v>120</v>
      </c>
      <c r="B29" s="51" t="s">
        <v>121</v>
      </c>
      <c r="C29" s="70">
        <v>138</v>
      </c>
      <c r="D29" s="70">
        <v>124</v>
      </c>
      <c r="E29" s="70">
        <v>124</v>
      </c>
      <c r="F29" s="2"/>
    </row>
    <row r="30" spans="1:6" ht="112.5">
      <c r="A30" s="47" t="s">
        <v>24</v>
      </c>
      <c r="B30" s="51" t="s">
        <v>33</v>
      </c>
      <c r="C30" s="70">
        <v>3002</v>
      </c>
      <c r="D30" s="70">
        <v>1580</v>
      </c>
      <c r="E30" s="70">
        <v>1470</v>
      </c>
      <c r="F30" s="2"/>
    </row>
    <row r="31" spans="1:6" ht="131.25">
      <c r="A31" s="47" t="s">
        <v>70</v>
      </c>
      <c r="B31" s="54" t="s">
        <v>69</v>
      </c>
      <c r="C31" s="70">
        <v>1000</v>
      </c>
      <c r="D31" s="70">
        <v>900</v>
      </c>
      <c r="E31" s="70">
        <v>900</v>
      </c>
      <c r="F31" s="2"/>
    </row>
    <row r="32" spans="1:6" ht="37.5">
      <c r="A32" s="47" t="s">
        <v>14</v>
      </c>
      <c r="B32" s="49" t="s">
        <v>15</v>
      </c>
      <c r="C32" s="70">
        <f>SUM(C33)</f>
        <v>1630</v>
      </c>
      <c r="D32" s="70">
        <f>SUM(D33)</f>
        <v>1630</v>
      </c>
      <c r="E32" s="70">
        <f>SUM(E33)</f>
        <v>1630</v>
      </c>
      <c r="F32" s="2"/>
    </row>
    <row r="33" spans="1:6" ht="37.5">
      <c r="A33" s="47" t="s">
        <v>16</v>
      </c>
      <c r="B33" s="49" t="s">
        <v>17</v>
      </c>
      <c r="C33" s="70">
        <v>1630</v>
      </c>
      <c r="D33" s="70">
        <v>1630</v>
      </c>
      <c r="E33" s="70">
        <v>1630</v>
      </c>
      <c r="F33" s="2"/>
    </row>
    <row r="34" spans="1:6" ht="56.25">
      <c r="A34" s="55" t="s">
        <v>31</v>
      </c>
      <c r="B34" s="51" t="s">
        <v>36</v>
      </c>
      <c r="C34" s="70">
        <f>SUM(C35)</f>
        <v>170</v>
      </c>
      <c r="D34" s="70">
        <f>SUM(D35)</f>
        <v>170</v>
      </c>
      <c r="E34" s="70">
        <f>SUM(E35)</f>
        <v>170</v>
      </c>
      <c r="F34" s="2"/>
    </row>
    <row r="35" spans="1:6" ht="37.5">
      <c r="A35" s="52" t="s">
        <v>37</v>
      </c>
      <c r="B35" s="51" t="s">
        <v>38</v>
      </c>
      <c r="C35" s="70">
        <v>170</v>
      </c>
      <c r="D35" s="70">
        <v>170</v>
      </c>
      <c r="E35" s="70">
        <v>170</v>
      </c>
      <c r="F35" s="2"/>
    </row>
    <row r="36" spans="1:6" ht="36.75" customHeight="1">
      <c r="A36" s="47" t="s">
        <v>18</v>
      </c>
      <c r="B36" s="49" t="s">
        <v>25</v>
      </c>
      <c r="C36" s="70">
        <f>SUM(C37:C40)</f>
        <v>27716</v>
      </c>
      <c r="D36" s="70">
        <f>SUM(D37:D40)</f>
        <v>20500</v>
      </c>
      <c r="E36" s="70">
        <f>SUM(E37:E40)</f>
        <v>20500</v>
      </c>
      <c r="F36" s="2"/>
    </row>
    <row r="37" spans="1:6" ht="151.5" customHeight="1">
      <c r="A37" s="56" t="s">
        <v>98</v>
      </c>
      <c r="B37" s="57" t="s">
        <v>97</v>
      </c>
      <c r="C37" s="70">
        <v>7216</v>
      </c>
      <c r="D37" s="70">
        <v>0</v>
      </c>
      <c r="E37" s="70">
        <v>0</v>
      </c>
      <c r="F37" s="2"/>
    </row>
    <row r="38" spans="1:6" ht="95.25" customHeight="1">
      <c r="A38" s="56" t="s">
        <v>122</v>
      </c>
      <c r="B38" s="57" t="s">
        <v>124</v>
      </c>
      <c r="C38" s="70">
        <v>7000</v>
      </c>
      <c r="D38" s="70">
        <v>7000</v>
      </c>
      <c r="E38" s="70">
        <v>7000</v>
      </c>
      <c r="F38" s="2"/>
    </row>
    <row r="39" spans="1:6" ht="93.75">
      <c r="A39" s="52" t="s">
        <v>87</v>
      </c>
      <c r="B39" s="57" t="s">
        <v>62</v>
      </c>
      <c r="C39" s="70">
        <v>13400</v>
      </c>
      <c r="D39" s="70">
        <v>13400</v>
      </c>
      <c r="E39" s="70">
        <v>13400</v>
      </c>
      <c r="F39" s="2"/>
    </row>
    <row r="40" spans="1:6" ht="75">
      <c r="A40" s="52" t="s">
        <v>123</v>
      </c>
      <c r="B40" s="57" t="s">
        <v>125</v>
      </c>
      <c r="C40" s="70">
        <v>100</v>
      </c>
      <c r="D40" s="70">
        <v>100</v>
      </c>
      <c r="E40" s="70">
        <v>100</v>
      </c>
      <c r="F40" s="2"/>
    </row>
    <row r="41" spans="1:6" ht="37.5">
      <c r="A41" s="47" t="s">
        <v>19</v>
      </c>
      <c r="B41" s="49" t="s">
        <v>20</v>
      </c>
      <c r="C41" s="70">
        <v>2800</v>
      </c>
      <c r="D41" s="70">
        <v>2800</v>
      </c>
      <c r="E41" s="70">
        <v>2800</v>
      </c>
      <c r="F41" s="2"/>
    </row>
    <row r="42" spans="1:6" ht="18.75">
      <c r="A42" s="58" t="s">
        <v>26</v>
      </c>
      <c r="B42" s="49" t="s">
        <v>27</v>
      </c>
      <c r="C42" s="70">
        <f>SUM(C43)</f>
        <v>90</v>
      </c>
      <c r="D42" s="70">
        <f>SUM(D43)</f>
        <v>90</v>
      </c>
      <c r="E42" s="70">
        <f>SUM(E43)</f>
        <v>90</v>
      </c>
      <c r="F42" s="2"/>
    </row>
    <row r="43" spans="1:6" ht="37.5">
      <c r="A43" s="58" t="s">
        <v>28</v>
      </c>
      <c r="B43" s="49" t="s">
        <v>29</v>
      </c>
      <c r="C43" s="70">
        <v>90</v>
      </c>
      <c r="D43" s="70">
        <v>90</v>
      </c>
      <c r="E43" s="70">
        <v>90</v>
      </c>
      <c r="F43" s="2"/>
    </row>
    <row r="44" spans="1:8" ht="18.75">
      <c r="A44" s="6" t="s">
        <v>39</v>
      </c>
      <c r="B44" s="15" t="s">
        <v>40</v>
      </c>
      <c r="C44" s="16">
        <f>C45</f>
        <v>893345.71212</v>
      </c>
      <c r="D44" s="38">
        <f>D45</f>
        <v>770505.85472</v>
      </c>
      <c r="E44" s="38">
        <f>E45</f>
        <v>795293.78554</v>
      </c>
      <c r="F44" s="63">
        <f>F54+F76</f>
        <v>-3037.2637400000003</v>
      </c>
      <c r="G44" s="66"/>
      <c r="H44" s="63">
        <f>C44-C77</f>
        <v>892925.71212</v>
      </c>
    </row>
    <row r="45" spans="1:7" ht="56.25">
      <c r="A45" s="6" t="s">
        <v>41</v>
      </c>
      <c r="B45" s="17" t="s">
        <v>42</v>
      </c>
      <c r="C45" s="18">
        <f>C46+C49+C54+C76</f>
        <v>893345.71212</v>
      </c>
      <c r="D45" s="39">
        <f>D46+D49+D54+D76</f>
        <v>770505.85472</v>
      </c>
      <c r="E45" s="39">
        <f>E46+E49+E54+E76</f>
        <v>795293.78554</v>
      </c>
      <c r="G45" s="2"/>
    </row>
    <row r="46" spans="1:7" ht="37.5">
      <c r="A46" s="6" t="s">
        <v>73</v>
      </c>
      <c r="B46" s="17" t="s">
        <v>105</v>
      </c>
      <c r="C46" s="18">
        <f>C47+C48</f>
        <v>15975.79</v>
      </c>
      <c r="D46" s="18">
        <f>D47+D48</f>
        <v>0</v>
      </c>
      <c r="E46" s="18">
        <f>E47+E48</f>
        <v>0</v>
      </c>
      <c r="G46" s="2"/>
    </row>
    <row r="47" spans="1:7" ht="55.5" customHeight="1">
      <c r="A47" s="11" t="s">
        <v>74</v>
      </c>
      <c r="B47" s="19" t="s">
        <v>106</v>
      </c>
      <c r="C47" s="20">
        <v>0</v>
      </c>
      <c r="D47" s="20">
        <v>0</v>
      </c>
      <c r="E47" s="20">
        <v>0</v>
      </c>
      <c r="G47" s="2"/>
    </row>
    <row r="48" spans="1:7" ht="58.5" customHeight="1">
      <c r="A48" s="11" t="s">
        <v>75</v>
      </c>
      <c r="B48" s="19" t="s">
        <v>64</v>
      </c>
      <c r="C48" s="20">
        <v>15975.79</v>
      </c>
      <c r="D48" s="20">
        <v>0</v>
      </c>
      <c r="E48" s="61">
        <v>0</v>
      </c>
      <c r="F48" s="62"/>
      <c r="G48" s="2"/>
    </row>
    <row r="49" spans="1:7" ht="56.25">
      <c r="A49" s="6" t="s">
        <v>76</v>
      </c>
      <c r="B49" s="17" t="s">
        <v>107</v>
      </c>
      <c r="C49" s="20">
        <f>C50+C51+C52+C53</f>
        <v>130411.07713</v>
      </c>
      <c r="D49" s="20">
        <f>D51+D52+D53</f>
        <v>1294.27895</v>
      </c>
      <c r="E49" s="20">
        <f>E51+E52+E53</f>
        <v>1358.67441</v>
      </c>
      <c r="F49" s="68"/>
      <c r="G49" s="2"/>
    </row>
    <row r="50" spans="1:7" ht="118.5" customHeight="1">
      <c r="A50" s="6" t="s">
        <v>127</v>
      </c>
      <c r="B50" s="17" t="s">
        <v>126</v>
      </c>
      <c r="C50" s="20">
        <v>4814.82</v>
      </c>
      <c r="D50" s="20">
        <v>0</v>
      </c>
      <c r="E50" s="20">
        <v>0</v>
      </c>
      <c r="F50" s="68"/>
      <c r="G50" s="2"/>
    </row>
    <row r="51" spans="1:7" s="13" customFormat="1" ht="55.5" customHeight="1">
      <c r="A51" s="6" t="s">
        <v>77</v>
      </c>
      <c r="B51" s="17" t="s">
        <v>63</v>
      </c>
      <c r="C51" s="18">
        <v>3415.3808</v>
      </c>
      <c r="D51" s="18">
        <v>1126.27395</v>
      </c>
      <c r="E51" s="18">
        <v>1190.66941</v>
      </c>
      <c r="G51" s="46"/>
    </row>
    <row r="52" spans="1:7" s="13" customFormat="1" ht="41.25" customHeight="1">
      <c r="A52" s="6" t="s">
        <v>91</v>
      </c>
      <c r="B52" s="17" t="s">
        <v>92</v>
      </c>
      <c r="C52" s="31">
        <v>1659.73469</v>
      </c>
      <c r="D52" s="31">
        <v>0</v>
      </c>
      <c r="E52" s="31">
        <v>0</v>
      </c>
      <c r="G52" s="46"/>
    </row>
    <row r="53" spans="1:7" s="13" customFormat="1" ht="37.5">
      <c r="A53" s="6" t="s">
        <v>78</v>
      </c>
      <c r="B53" s="17" t="s">
        <v>108</v>
      </c>
      <c r="C53" s="18">
        <f>114352.95293+6168.18871</f>
        <v>120521.14164</v>
      </c>
      <c r="D53" s="18">
        <v>168.005</v>
      </c>
      <c r="E53" s="74">
        <v>168.005</v>
      </c>
      <c r="F53" s="76"/>
      <c r="G53" s="46"/>
    </row>
    <row r="54" spans="1:7" s="13" customFormat="1" ht="38.25" customHeight="1">
      <c r="A54" s="11" t="s">
        <v>79</v>
      </c>
      <c r="B54" s="17" t="s">
        <v>109</v>
      </c>
      <c r="C54" s="39">
        <f>C55+C69+C71+C70+C72+C73+C74+C75</f>
        <v>715011.9097900001</v>
      </c>
      <c r="D54" s="39">
        <f>D55+D69+D71+D70+D72+D73+D74+D75</f>
        <v>737514.71913</v>
      </c>
      <c r="E54" s="75">
        <f>E55+E69+E71+E70+E72+E73+E74+E75</f>
        <v>761392.54033</v>
      </c>
      <c r="F54" s="76">
        <f>F55+F70</f>
        <v>-2867.3423000000003</v>
      </c>
      <c r="G54" s="46"/>
    </row>
    <row r="55" spans="1:7" ht="81" customHeight="1">
      <c r="A55" s="11" t="s">
        <v>80</v>
      </c>
      <c r="B55" s="17" t="s">
        <v>110</v>
      </c>
      <c r="C55" s="39">
        <f>SUM(C56:C68)</f>
        <v>658740.6707899999</v>
      </c>
      <c r="D55" s="39">
        <f>SUM(D56:D68)</f>
        <v>677970.42113</v>
      </c>
      <c r="E55" s="75">
        <f>SUM(E56:E68)</f>
        <v>701558.81733</v>
      </c>
      <c r="F55" s="76">
        <f>F65</f>
        <v>-0.0023</v>
      </c>
      <c r="G55" s="2"/>
    </row>
    <row r="56" spans="1:7" ht="112.5">
      <c r="A56" s="79"/>
      <c r="B56" s="22" t="s">
        <v>43</v>
      </c>
      <c r="C56" s="45">
        <v>423928.364</v>
      </c>
      <c r="D56" s="45">
        <v>450690.06</v>
      </c>
      <c r="E56" s="45">
        <v>477821.223</v>
      </c>
      <c r="G56" s="2"/>
    </row>
    <row r="57" spans="1:7" ht="112.5" customHeight="1">
      <c r="A57" s="80"/>
      <c r="B57" s="22" t="s">
        <v>53</v>
      </c>
      <c r="C57" s="45">
        <v>128590.201</v>
      </c>
      <c r="D57" s="45">
        <v>136422.401</v>
      </c>
      <c r="E57" s="45">
        <v>144377.92</v>
      </c>
      <c r="G57" s="2"/>
    </row>
    <row r="58" spans="1:7" ht="136.5" customHeight="1">
      <c r="A58" s="80"/>
      <c r="B58" s="22" t="s">
        <v>72</v>
      </c>
      <c r="C58" s="23">
        <v>4385</v>
      </c>
      <c r="D58" s="23">
        <v>3500</v>
      </c>
      <c r="E58" s="23">
        <v>0</v>
      </c>
      <c r="G58" s="2"/>
    </row>
    <row r="59" spans="1:7" ht="76.5" customHeight="1">
      <c r="A59" s="80"/>
      <c r="B59" s="24" t="s">
        <v>44</v>
      </c>
      <c r="C59" s="18">
        <v>22620.612</v>
      </c>
      <c r="D59" s="18">
        <v>22620.612</v>
      </c>
      <c r="E59" s="18">
        <v>22620.612</v>
      </c>
      <c r="G59" s="2"/>
    </row>
    <row r="60" spans="1:7" ht="56.25">
      <c r="A60" s="80"/>
      <c r="B60" s="22" t="s">
        <v>52</v>
      </c>
      <c r="C60" s="45">
        <v>5318.808</v>
      </c>
      <c r="D60" s="45">
        <v>2123.37</v>
      </c>
      <c r="E60" s="45">
        <v>2123.37</v>
      </c>
      <c r="G60" s="2"/>
    </row>
    <row r="61" spans="1:7" ht="95.25" customHeight="1">
      <c r="A61" s="80"/>
      <c r="B61" s="22" t="s">
        <v>45</v>
      </c>
      <c r="C61" s="18">
        <v>1101.219</v>
      </c>
      <c r="D61" s="18">
        <v>1111.581</v>
      </c>
      <c r="E61" s="18">
        <v>1153.444</v>
      </c>
      <c r="G61" s="2"/>
    </row>
    <row r="62" spans="1:7" ht="121.5" customHeight="1">
      <c r="A62" s="80"/>
      <c r="B62" s="25" t="s">
        <v>55</v>
      </c>
      <c r="C62" s="18">
        <v>1.54194</v>
      </c>
      <c r="D62" s="18">
        <v>1.60362</v>
      </c>
      <c r="E62" s="18">
        <v>1.66776</v>
      </c>
      <c r="G62" s="2"/>
    </row>
    <row r="63" spans="1:7" ht="131.25">
      <c r="A63" s="80"/>
      <c r="B63" s="24" t="s">
        <v>56</v>
      </c>
      <c r="C63" s="18">
        <v>2328.13618</v>
      </c>
      <c r="D63" s="18">
        <v>2328.13618</v>
      </c>
      <c r="E63" s="18">
        <v>2328.13618</v>
      </c>
      <c r="G63" s="2"/>
    </row>
    <row r="64" spans="1:8" ht="75">
      <c r="A64" s="80"/>
      <c r="B64" s="24" t="s">
        <v>100</v>
      </c>
      <c r="C64" s="18">
        <v>10102.25</v>
      </c>
      <c r="D64" s="18">
        <v>10102.25</v>
      </c>
      <c r="E64" s="18">
        <v>10102.25</v>
      </c>
      <c r="F64" s="60"/>
      <c r="G64" s="2"/>
      <c r="H64" s="64"/>
    </row>
    <row r="65" spans="1:7" ht="93" customHeight="1">
      <c r="A65" s="80"/>
      <c r="B65" s="22" t="s">
        <v>86</v>
      </c>
      <c r="C65" s="18">
        <v>22742.22</v>
      </c>
      <c r="D65" s="18">
        <v>10421.77286</v>
      </c>
      <c r="E65" s="18">
        <v>1026.82886</v>
      </c>
      <c r="F65" s="72">
        <v>-0.0023</v>
      </c>
      <c r="G65" s="2"/>
    </row>
    <row r="66" spans="1:7" ht="188.25" customHeight="1">
      <c r="A66" s="80"/>
      <c r="B66" s="22" t="s">
        <v>71</v>
      </c>
      <c r="C66" s="18">
        <v>3.38708</v>
      </c>
      <c r="D66" s="18">
        <v>3.38708</v>
      </c>
      <c r="E66" s="18">
        <v>3.38708</v>
      </c>
      <c r="G66" s="2"/>
    </row>
    <row r="67" spans="1:7" ht="61.5" customHeight="1">
      <c r="A67" s="80"/>
      <c r="B67" s="22" t="s">
        <v>88</v>
      </c>
      <c r="C67" s="18">
        <v>3874.325</v>
      </c>
      <c r="D67" s="18">
        <v>3910.704</v>
      </c>
      <c r="E67" s="18">
        <v>4057.676</v>
      </c>
      <c r="G67" s="2"/>
    </row>
    <row r="68" spans="1:7" ht="61.5" customHeight="1">
      <c r="A68" s="81"/>
      <c r="B68" s="22" t="s">
        <v>95</v>
      </c>
      <c r="C68" s="18">
        <v>33744.60659</v>
      </c>
      <c r="D68" s="18">
        <v>34734.54339</v>
      </c>
      <c r="E68" s="18">
        <v>35942.30245</v>
      </c>
      <c r="G68" s="2"/>
    </row>
    <row r="69" spans="1:7" ht="141" customHeight="1">
      <c r="A69" s="11" t="s">
        <v>81</v>
      </c>
      <c r="B69" s="25" t="s">
        <v>58</v>
      </c>
      <c r="C69" s="21">
        <v>4663.839</v>
      </c>
      <c r="D69" s="21">
        <v>4849.215</v>
      </c>
      <c r="E69" s="21">
        <v>5043.419</v>
      </c>
      <c r="G69" s="2"/>
    </row>
    <row r="70" spans="1:7" ht="119.25" customHeight="1">
      <c r="A70" s="11" t="s">
        <v>103</v>
      </c>
      <c r="B70" s="25" t="s">
        <v>104</v>
      </c>
      <c r="C70" s="18">
        <f>22584-2867.34</f>
        <v>19716.66</v>
      </c>
      <c r="D70" s="18">
        <v>22584</v>
      </c>
      <c r="E70" s="18">
        <v>22584</v>
      </c>
      <c r="F70" s="77">
        <v>-2867.34</v>
      </c>
      <c r="G70" s="2"/>
    </row>
    <row r="71" spans="1:7" s="13" customFormat="1" ht="96" customHeight="1">
      <c r="A71" s="11" t="s">
        <v>82</v>
      </c>
      <c r="B71" s="26" t="s">
        <v>57</v>
      </c>
      <c r="C71" s="18">
        <v>20.224</v>
      </c>
      <c r="D71" s="18">
        <v>20.976</v>
      </c>
      <c r="E71" s="18">
        <v>258.747</v>
      </c>
      <c r="G71" s="46"/>
    </row>
    <row r="72" spans="1:7" s="13" customFormat="1" ht="117" customHeight="1">
      <c r="A72" s="11" t="s">
        <v>93</v>
      </c>
      <c r="B72" s="26" t="s">
        <v>94</v>
      </c>
      <c r="C72" s="27">
        <v>26588</v>
      </c>
      <c r="D72" s="27">
        <v>26588</v>
      </c>
      <c r="E72" s="27">
        <v>26241.2</v>
      </c>
      <c r="F72" s="60"/>
      <c r="G72" s="46"/>
    </row>
    <row r="73" spans="1:7" s="13" customFormat="1" ht="57.75" customHeight="1">
      <c r="A73" s="11" t="s">
        <v>83</v>
      </c>
      <c r="B73" s="17" t="s">
        <v>111</v>
      </c>
      <c r="C73" s="18">
        <v>1807.356</v>
      </c>
      <c r="D73" s="18">
        <v>1988.32</v>
      </c>
      <c r="E73" s="18">
        <v>2053.92</v>
      </c>
      <c r="G73" s="46"/>
    </row>
    <row r="74" spans="1:7" s="13" customFormat="1" ht="63" customHeight="1">
      <c r="A74" s="11" t="s">
        <v>99</v>
      </c>
      <c r="B74" s="22" t="s">
        <v>112</v>
      </c>
      <c r="C74" s="18">
        <v>2916.424</v>
      </c>
      <c r="D74" s="18">
        <v>2949.939</v>
      </c>
      <c r="E74" s="18">
        <v>3067.937</v>
      </c>
      <c r="G74" s="46"/>
    </row>
    <row r="75" spans="1:7" s="13" customFormat="1" ht="48" customHeight="1">
      <c r="A75" s="11" t="s">
        <v>101</v>
      </c>
      <c r="B75" s="22" t="s">
        <v>102</v>
      </c>
      <c r="C75" s="18">
        <v>558.736</v>
      </c>
      <c r="D75" s="18">
        <v>563.848</v>
      </c>
      <c r="E75" s="18">
        <v>584.5</v>
      </c>
      <c r="G75" s="46"/>
    </row>
    <row r="76" spans="1:7" s="13" customFormat="1" ht="24" customHeight="1">
      <c r="A76" s="11" t="s">
        <v>84</v>
      </c>
      <c r="B76" s="17" t="s">
        <v>68</v>
      </c>
      <c r="C76" s="18">
        <f>C77+C79+C78</f>
        <v>31946.9352</v>
      </c>
      <c r="D76" s="18">
        <f>D77+D79+D78</f>
        <v>31696.856639999998</v>
      </c>
      <c r="E76" s="18">
        <f>E77+E79+E78</f>
        <v>32542.5708</v>
      </c>
      <c r="F76" s="69">
        <v>-169.92144</v>
      </c>
      <c r="G76" s="46"/>
    </row>
    <row r="77" spans="1:7" ht="112.5">
      <c r="A77" s="11" t="s">
        <v>85</v>
      </c>
      <c r="B77" s="28" t="s">
        <v>54</v>
      </c>
      <c r="C77" s="21">
        <v>420</v>
      </c>
      <c r="D77" s="21">
        <v>0</v>
      </c>
      <c r="E77" s="21">
        <v>0</v>
      </c>
      <c r="F77" s="65"/>
      <c r="G77" s="2"/>
    </row>
    <row r="78" spans="1:7" ht="131.25">
      <c r="A78" s="11" t="s">
        <v>116</v>
      </c>
      <c r="B78" s="28" t="s">
        <v>115</v>
      </c>
      <c r="C78" s="59">
        <v>3212.9352</v>
      </c>
      <c r="D78" s="59">
        <v>3382.85664</v>
      </c>
      <c r="E78" s="59">
        <v>4228.5708</v>
      </c>
      <c r="F78" s="73">
        <v>-169.92144</v>
      </c>
      <c r="G78" s="2"/>
    </row>
    <row r="79" spans="1:7" ht="131.25">
      <c r="A79" s="11" t="s">
        <v>96</v>
      </c>
      <c r="B79" s="28" t="s">
        <v>113</v>
      </c>
      <c r="C79" s="21">
        <v>28314</v>
      </c>
      <c r="D79" s="21">
        <v>28314</v>
      </c>
      <c r="E79" s="21">
        <v>28314</v>
      </c>
      <c r="G79" s="2"/>
    </row>
    <row r="80" spans="1:7" ht="18.75">
      <c r="A80" s="12"/>
      <c r="B80" s="29" t="s">
        <v>46</v>
      </c>
      <c r="C80" s="30">
        <f>C15+C44</f>
        <v>1547953.71212</v>
      </c>
      <c r="D80" s="38">
        <f>D15+D44</f>
        <v>1338841.85472</v>
      </c>
      <c r="E80" s="38">
        <f>E15+E44</f>
        <v>1389428.78554</v>
      </c>
      <c r="F80" s="63">
        <f>F44</f>
        <v>-3037.2637400000003</v>
      </c>
      <c r="G80" s="2"/>
    </row>
    <row r="81" spans="1:3" ht="12.75">
      <c r="A81" s="7"/>
      <c r="B81" s="2"/>
      <c r="C81" s="35"/>
    </row>
    <row r="82" spans="1:5" ht="12.75">
      <c r="A82" s="7"/>
      <c r="B82" s="2"/>
      <c r="C82" s="36">
        <v>1550990.9758600001</v>
      </c>
      <c r="D82" s="40">
        <v>1338841.85472</v>
      </c>
      <c r="E82" s="40">
        <v>1389428.78554</v>
      </c>
    </row>
    <row r="83" spans="1:5" ht="12.75">
      <c r="A83" s="7"/>
      <c r="B83" s="2"/>
      <c r="C83" s="36">
        <f>C80-C82</f>
        <v>-3037.263740000082</v>
      </c>
      <c r="D83" s="36">
        <f>D80-D82</f>
        <v>0</v>
      </c>
      <c r="E83" s="36">
        <f>E80-E82</f>
        <v>0</v>
      </c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6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  <row r="853" spans="1:3" ht="12.75">
      <c r="A853" s="7"/>
      <c r="B853" s="2"/>
      <c r="C853" s="35"/>
    </row>
  </sheetData>
  <sheetProtection/>
  <mergeCells count="9">
    <mergeCell ref="B1:E1"/>
    <mergeCell ref="B2:E2"/>
    <mergeCell ref="B3:E3"/>
    <mergeCell ref="A56:A68"/>
    <mergeCell ref="B5:E5"/>
    <mergeCell ref="B6:E6"/>
    <mergeCell ref="B7:E7"/>
    <mergeCell ref="A9:E9"/>
    <mergeCell ref="A8:E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2024-06-19T04:30:02Z</dcterms:modified>
  <cp:category/>
  <cp:version/>
  <cp:contentType/>
  <cp:contentStatus/>
</cp:coreProperties>
</file>